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FEVEREIRO 2012" sheetId="1" r:id="rId1"/>
  </sheets>
  <definedNames>
    <definedName name="_xlnm.Print_Area" localSheetId="0">'FEVEREIRO 2012'!$A$1:$G$68</definedName>
  </definedNames>
  <calcPr fullCalcOnLoad="1"/>
</workbook>
</file>

<file path=xl/sharedStrings.xml><?xml version="1.0" encoding="utf-8"?>
<sst xmlns="http://schemas.openxmlformats.org/spreadsheetml/2006/main" count="40" uniqueCount="40">
  <si>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</si>
  <si>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</si>
  <si>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</si>
  <si>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</si>
  <si>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</si>
  <si>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</si>
  <si>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</si>
  <si>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</si>
  <si>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</si>
  <si>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</si>
  <si>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</si>
  <si>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</si>
  <si>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</si>
  <si>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</si>
  <si>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</si>
  <si>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</si>
  <si>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</si>
  <si>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</si>
  <si>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</si>
  <si>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</si>
  <si>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</si>
  <si>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</si>
  <si>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DEMONSTRATIVO CONTÁBIL - FEVEREIRO / 2012</t>
  </si>
  <si>
    <t>SALDO ANTERIOR + RECEITAS - DESPESAS + CH A COMPENSAR ( EM 28 / 02 / 2012 )</t>
  </si>
  <si>
    <t>Transferência on line - falcão viagens</t>
  </si>
  <si>
    <t>Despesas Bancárias - mês 02 / 2012</t>
  </si>
  <si>
    <t>Depósito on line</t>
  </si>
  <si>
    <t>Pgto. empréstimo ANDES (ch 850390)</t>
  </si>
  <si>
    <t>Pgto. táxi reunião / plantão Diretoria (ch 850393)</t>
  </si>
  <si>
    <t>Pgto. serviços de informática no PC ADUNEB (ch 850393)</t>
  </si>
  <si>
    <t>Pgto. aquisição de material de escritório (ch 850393)</t>
  </si>
  <si>
    <t>Aquisição de material de consumo (ch 850393)</t>
  </si>
  <si>
    <t>Pgto. passagens para reunião com diretoria / Assembléia Geral (ch 850393 / 394)</t>
  </si>
  <si>
    <t>Pgto. alimentação /  reunião / plantão Diretoria / greve geral (ch 850393 / 394)</t>
  </si>
  <si>
    <t>Pgto. combustivel diretoria - Assembléia Geral (ch 850393 / 394)</t>
  </si>
  <si>
    <t>Pgto. FALCÃO VIAGENS E TURISMO (ch 850394 / 395)</t>
  </si>
  <si>
    <t>Pgto. diárias / reunião diretoria / Assembléia Geral (ch 850393 / 394 / 395)</t>
  </si>
  <si>
    <t>Pgto. dívida ADUFS (ch 850396)</t>
  </si>
  <si>
    <t>Francisco Hilder M. Silva</t>
  </si>
  <si>
    <t>Diretor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</si>
</sst>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="90" zoomScaleNormal="90" zoomScalePageLayoutView="0" workbookViewId="0" topLeftCell="A15">
      <selection activeCell="E52" sqref="E52:F52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6" t="s">
        <v>1</v>
      </c>
      <c r="B1" s="106"/>
      <c r="C1" s="106"/>
      <c r="D1" s="106"/>
      <c r="E1" s="106"/>
      <c r="F1" s="106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7" t="s">
        <v>22</v>
      </c>
      <c r="B3" s="107"/>
      <c r="C3" s="107"/>
      <c r="D3" s="107"/>
      <c r="E3" s="107"/>
      <c r="F3" s="107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SUM(F7:F9)</f>
        <v>59132.03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1536.42</v>
      </c>
      <c r="H7" s="68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9">
        <v>26761.27</v>
      </c>
      <c r="H8" s="68"/>
      <c r="I8" s="100"/>
      <c r="J8" s="94"/>
    </row>
    <row r="9" spans="1:10" ht="12.75">
      <c r="A9" s="75"/>
      <c r="B9" s="76" t="s">
        <v>14</v>
      </c>
      <c r="C9" s="76"/>
      <c r="D9" s="76"/>
      <c r="E9" s="77"/>
      <c r="F9" s="85">
        <v>30834.34</v>
      </c>
      <c r="H9" s="68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8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9">
        <f>SUM(F12:F15)</f>
        <v>24916.01</v>
      </c>
      <c r="G11" s="33"/>
      <c r="H11" s="68"/>
      <c r="I11" s="3"/>
      <c r="J11" s="3"/>
    </row>
    <row r="12" spans="1:10" ht="12.75">
      <c r="A12" s="79"/>
      <c r="B12" s="80" t="s">
        <v>21</v>
      </c>
      <c r="C12" s="2"/>
      <c r="D12" s="2"/>
      <c r="E12" s="90"/>
      <c r="F12" s="92">
        <v>22400</v>
      </c>
      <c r="G12" s="33"/>
      <c r="H12" s="69"/>
      <c r="I12" s="3"/>
      <c r="J12" s="3"/>
    </row>
    <row r="13" spans="1:10" ht="12.75">
      <c r="A13" s="51"/>
      <c r="B13" s="30" t="s">
        <v>24</v>
      </c>
      <c r="C13" s="3"/>
      <c r="D13" s="3"/>
      <c r="E13" s="33"/>
      <c r="F13" s="20">
        <f>1001.98</f>
        <v>1001.98</v>
      </c>
      <c r="G13" s="33"/>
      <c r="H13" s="69"/>
      <c r="I13" s="3"/>
      <c r="J13" s="3"/>
    </row>
    <row r="14" spans="1:10" ht="12.75">
      <c r="A14" s="51"/>
      <c r="B14" s="30" t="s">
        <v>26</v>
      </c>
      <c r="C14" s="3"/>
      <c r="D14" s="3"/>
      <c r="E14" s="33"/>
      <c r="F14" s="20">
        <f>1514.03</f>
        <v>1514.03</v>
      </c>
      <c r="G14" s="33"/>
      <c r="H14" s="69"/>
      <c r="I14" s="3"/>
      <c r="J14" s="3"/>
    </row>
    <row r="15" spans="1:14" ht="12.75">
      <c r="A15" s="75"/>
      <c r="B15" s="82" t="s">
        <v>15</v>
      </c>
      <c r="C15" s="7"/>
      <c r="D15" s="7"/>
      <c r="E15" s="91"/>
      <c r="F15" s="57"/>
      <c r="G15" s="33"/>
      <c r="H15" s="69"/>
      <c r="I15" s="3"/>
      <c r="J15" s="3"/>
      <c r="N15" s="36"/>
    </row>
    <row r="16" spans="1:14" ht="12.75">
      <c r="A16" s="42"/>
      <c r="B16" s="42"/>
      <c r="C16" s="42"/>
      <c r="D16" s="42"/>
      <c r="E16" s="43"/>
      <c r="F16" s="36"/>
      <c r="H16" s="68"/>
      <c r="I16" s="3"/>
      <c r="J16" s="3"/>
      <c r="N16" s="36"/>
    </row>
    <row r="17" spans="1:14" ht="12.75">
      <c r="A17" s="37" t="s">
        <v>4</v>
      </c>
      <c r="B17" s="38"/>
      <c r="C17" s="38"/>
      <c r="D17" s="38"/>
      <c r="E17" s="39"/>
      <c r="F17" s="40">
        <f>F6+F11</f>
        <v>84048.04</v>
      </c>
      <c r="H17" s="68"/>
      <c r="I17" s="3"/>
      <c r="J17" s="3"/>
      <c r="N17" s="36"/>
    </row>
    <row r="18" spans="1:14" ht="12.75">
      <c r="A18" s="41"/>
      <c r="B18" s="41"/>
      <c r="C18" s="42"/>
      <c r="D18" s="42"/>
      <c r="E18" s="43"/>
      <c r="F18" s="36"/>
      <c r="H18" s="68"/>
      <c r="I18" s="3"/>
      <c r="J18" s="3"/>
      <c r="N18" s="36"/>
    </row>
    <row r="19" spans="1:15" ht="11.25" customHeight="1">
      <c r="A19" s="42"/>
      <c r="B19" s="42"/>
      <c r="C19" s="42"/>
      <c r="D19" s="42"/>
      <c r="E19" s="44"/>
      <c r="F19" s="43"/>
      <c r="G19" s="45" t="s">
        <v>5</v>
      </c>
      <c r="H19" s="68"/>
      <c r="I19" s="3"/>
      <c r="J19" s="3"/>
      <c r="N19" s="97"/>
      <c r="O19" s="98"/>
    </row>
    <row r="20" spans="1:10" ht="15" customHeight="1">
      <c r="A20" s="18" t="s">
        <v>6</v>
      </c>
      <c r="B20" s="46"/>
      <c r="C20" s="46"/>
      <c r="D20" s="46"/>
      <c r="E20" s="46" t="s">
        <v>7</v>
      </c>
      <c r="F20" s="35">
        <f>F21+F39+F29</f>
        <v>20230.82</v>
      </c>
      <c r="G20" s="47">
        <f>F$20/F$11</f>
        <v>0.8119606630435612</v>
      </c>
      <c r="H20" s="70"/>
      <c r="I20" s="3"/>
      <c r="J20" s="3"/>
    </row>
    <row r="21" spans="1:10" ht="15.75" customHeight="1">
      <c r="A21" s="11" t="s">
        <v>16</v>
      </c>
      <c r="B21" s="48"/>
      <c r="C21" s="48"/>
      <c r="D21" s="48"/>
      <c r="E21" s="49"/>
      <c r="F21" s="50">
        <f>SUM(F22:F27)</f>
        <v>14435.91</v>
      </c>
      <c r="G21" s="47">
        <f>F$21/F$11</f>
        <v>0.5793828947732803</v>
      </c>
      <c r="H21" s="68"/>
      <c r="I21" s="3"/>
      <c r="J21" s="3"/>
    </row>
    <row r="22" spans="1:10" ht="6" customHeight="1">
      <c r="A22" s="79"/>
      <c r="B22" s="2"/>
      <c r="C22" s="2"/>
      <c r="D22" s="2"/>
      <c r="E22" s="60"/>
      <c r="F22" s="101"/>
      <c r="G22" s="58"/>
      <c r="H22" s="69"/>
      <c r="I22" s="3"/>
      <c r="J22" s="3"/>
    </row>
    <row r="23" spans="1:10" ht="12.75">
      <c r="A23" s="51"/>
      <c r="B23" s="95" t="s">
        <v>27</v>
      </c>
      <c r="C23" s="3"/>
      <c r="D23" s="3"/>
      <c r="E23" s="52"/>
      <c r="F23" s="53">
        <f>10000</f>
        <v>10000</v>
      </c>
      <c r="G23" s="54"/>
      <c r="H23" s="69"/>
      <c r="I23" s="3"/>
      <c r="J23" s="3"/>
    </row>
    <row r="24" spans="1:10" ht="12.75">
      <c r="A24" s="51"/>
      <c r="B24" s="95" t="s">
        <v>37</v>
      </c>
      <c r="C24" s="3"/>
      <c r="D24" s="3"/>
      <c r="E24" s="52"/>
      <c r="F24" s="53">
        <f>3752.89</f>
        <v>3752.89</v>
      </c>
      <c r="G24" s="54"/>
      <c r="H24" s="69"/>
      <c r="I24" s="3"/>
      <c r="J24" s="3"/>
    </row>
    <row r="25" spans="1:10" ht="15.75" customHeight="1">
      <c r="A25" s="51"/>
      <c r="B25" s="55" t="s">
        <v>31</v>
      </c>
      <c r="C25" s="3"/>
      <c r="D25" s="3"/>
      <c r="E25" s="52"/>
      <c r="F25" s="53">
        <f>40.97+73.86</f>
        <v>114.83</v>
      </c>
      <c r="G25" s="54"/>
      <c r="H25" s="69"/>
      <c r="I25" s="55"/>
      <c r="J25" s="3"/>
    </row>
    <row r="26" spans="1:10" ht="15.75" customHeight="1">
      <c r="A26" s="51"/>
      <c r="B26" s="55" t="s">
        <v>30</v>
      </c>
      <c r="C26" s="3"/>
      <c r="D26" s="3"/>
      <c r="E26" s="52"/>
      <c r="F26" s="96">
        <f>368.19</f>
        <v>368.19</v>
      </c>
      <c r="G26" s="54"/>
      <c r="H26" s="69"/>
      <c r="I26" s="55"/>
      <c r="J26" s="3"/>
    </row>
    <row r="27" spans="1:10" ht="15.75" customHeight="1">
      <c r="A27" s="75"/>
      <c r="B27" s="82" t="s">
        <v>29</v>
      </c>
      <c r="C27" s="7"/>
      <c r="D27" s="7"/>
      <c r="E27" s="56"/>
      <c r="F27" s="103">
        <f>200</f>
        <v>200</v>
      </c>
      <c r="G27" s="102"/>
      <c r="H27" s="69"/>
      <c r="I27" s="55"/>
      <c r="J27" s="3"/>
    </row>
    <row r="28" spans="6:9" s="3" customFormat="1" ht="12.75">
      <c r="F28" s="9"/>
      <c r="G28" s="10"/>
      <c r="H28" s="71"/>
      <c r="I28" s="95"/>
    </row>
    <row r="29" spans="1:10" ht="15.75" customHeight="1">
      <c r="A29" s="11" t="s">
        <v>17</v>
      </c>
      <c r="B29" s="48"/>
      <c r="C29" s="48"/>
      <c r="D29" s="48"/>
      <c r="E29" s="48"/>
      <c r="F29" s="50">
        <f>SUM(F30:F37)</f>
        <v>5877.18</v>
      </c>
      <c r="G29" s="58">
        <f>F$29/F$11</f>
        <v>0.23587966131013757</v>
      </c>
      <c r="H29" s="68"/>
      <c r="I29" s="95"/>
      <c r="J29" s="3"/>
    </row>
    <row r="30" spans="1:8" s="3" customFormat="1" ht="3.75" customHeight="1">
      <c r="A30" s="59"/>
      <c r="B30" s="2"/>
      <c r="C30" s="2"/>
      <c r="D30" s="2"/>
      <c r="E30" s="60"/>
      <c r="F30" s="61"/>
      <c r="G30" s="62"/>
      <c r="H30" s="71"/>
    </row>
    <row r="31" spans="1:9" s="3" customFormat="1" ht="12.75" customHeight="1">
      <c r="A31" s="1"/>
      <c r="B31" s="55" t="s">
        <v>28</v>
      </c>
      <c r="E31" s="52"/>
      <c r="F31" s="78">
        <f>50+19+13+34+17+19.5+20+20+18+16+16+20+30+20+29+10+21.75</f>
        <v>373.25</v>
      </c>
      <c r="G31" s="4"/>
      <c r="H31" s="71"/>
      <c r="I31" s="95"/>
    </row>
    <row r="32" spans="1:9" s="3" customFormat="1" ht="12.75" customHeight="1">
      <c r="A32" s="1"/>
      <c r="B32" s="55" t="s">
        <v>35</v>
      </c>
      <c r="E32" s="52"/>
      <c r="F32" s="78">
        <f>1584.73+1749.67</f>
        <v>3334.4</v>
      </c>
      <c r="G32" s="4"/>
      <c r="H32" s="71"/>
      <c r="I32" s="95"/>
    </row>
    <row r="33" spans="1:9" s="3" customFormat="1" ht="12.75" customHeight="1">
      <c r="A33" s="1"/>
      <c r="B33" s="55" t="s">
        <v>33</v>
      </c>
      <c r="E33" s="52"/>
      <c r="F33" s="78">
        <f>33+44.3+12.29+17.35+23.8+60.9+42+24+27</f>
        <v>284.64</v>
      </c>
      <c r="G33" s="4"/>
      <c r="H33" s="71"/>
      <c r="I33" s="95"/>
    </row>
    <row r="34" spans="1:9" s="3" customFormat="1" ht="12.75" customHeight="1">
      <c r="A34" s="1"/>
      <c r="B34" s="55" t="s">
        <v>32</v>
      </c>
      <c r="E34" s="52"/>
      <c r="F34" s="78">
        <f>25.73+168.11+271</f>
        <v>464.84000000000003</v>
      </c>
      <c r="G34" s="4"/>
      <c r="H34" s="71"/>
      <c r="I34" s="95"/>
    </row>
    <row r="35" spans="1:9" s="3" customFormat="1" ht="12.75">
      <c r="A35" s="1"/>
      <c r="B35" s="55" t="s">
        <v>36</v>
      </c>
      <c r="E35" s="52"/>
      <c r="F35" s="63">
        <f>240+80+160+70+160+300</f>
        <v>1010</v>
      </c>
      <c r="G35" s="4"/>
      <c r="H35" s="71"/>
      <c r="I35" s="95"/>
    </row>
    <row r="36" spans="1:8" s="3" customFormat="1" ht="12.75">
      <c r="A36" s="1"/>
      <c r="B36" s="55" t="s">
        <v>34</v>
      </c>
      <c r="E36" s="52"/>
      <c r="F36" s="63">
        <f>20+103+97+80.05+110</f>
        <v>410.05</v>
      </c>
      <c r="G36" s="4"/>
      <c r="H36" s="71"/>
    </row>
    <row r="37" spans="1:8" s="3" customFormat="1" ht="4.5" customHeight="1">
      <c r="A37" s="6"/>
      <c r="B37" s="7"/>
      <c r="C37" s="7"/>
      <c r="D37" s="7"/>
      <c r="E37" s="56"/>
      <c r="F37" s="64"/>
      <c r="G37" s="8"/>
      <c r="H37" s="71"/>
    </row>
    <row r="38" spans="6:8" s="3" customFormat="1" ht="12.75">
      <c r="F38" s="9"/>
      <c r="G38" s="10"/>
      <c r="H38" s="71"/>
    </row>
    <row r="39" spans="1:10" ht="15.75" customHeight="1">
      <c r="A39" s="11" t="s">
        <v>18</v>
      </c>
      <c r="B39" s="2"/>
      <c r="C39" s="48"/>
      <c r="D39" s="48"/>
      <c r="E39" s="48"/>
      <c r="F39" s="50">
        <f>SUM(F40:F42)</f>
        <v>-82.27</v>
      </c>
      <c r="G39" s="47">
        <f>F$39/F$11</f>
        <v>-0.0033018930398567028</v>
      </c>
      <c r="H39" s="68"/>
      <c r="I39" s="3"/>
      <c r="J39" s="3"/>
    </row>
    <row r="40" spans="1:10" ht="3" customHeight="1">
      <c r="A40" s="1"/>
      <c r="B40" s="2"/>
      <c r="C40" s="3"/>
      <c r="D40" s="3"/>
      <c r="E40" s="3"/>
      <c r="F40" s="20"/>
      <c r="G40" s="4"/>
      <c r="H40" s="71"/>
      <c r="I40" s="3"/>
      <c r="J40" s="3"/>
    </row>
    <row r="41" spans="1:10" ht="13.5" customHeight="1">
      <c r="A41" s="1"/>
      <c r="B41" s="3" t="s">
        <v>10</v>
      </c>
      <c r="C41" s="3"/>
      <c r="D41" s="3"/>
      <c r="E41" s="3"/>
      <c r="F41" s="20">
        <v>-123.77</v>
      </c>
      <c r="G41" s="4"/>
      <c r="H41" s="71"/>
      <c r="I41" s="3"/>
      <c r="J41" s="3"/>
    </row>
    <row r="42" spans="1:10" ht="12.75">
      <c r="A42" s="6"/>
      <c r="B42" s="93" t="s">
        <v>25</v>
      </c>
      <c r="C42" s="7"/>
      <c r="D42" s="7"/>
      <c r="E42" s="7"/>
      <c r="F42" s="21">
        <f>36+5.5</f>
        <v>41.5</v>
      </c>
      <c r="G42" s="8"/>
      <c r="H42" s="71"/>
      <c r="I42" s="3"/>
      <c r="J42" s="3"/>
    </row>
    <row r="43" spans="1:10" ht="12.75">
      <c r="A43" s="3"/>
      <c r="B43" s="3"/>
      <c r="C43" s="3"/>
      <c r="D43" s="3"/>
      <c r="E43" s="3"/>
      <c r="F43" s="9"/>
      <c r="G43" s="10"/>
      <c r="H43" s="71"/>
      <c r="I43" s="3"/>
      <c r="J43" s="94"/>
    </row>
    <row r="44" spans="1:12" ht="15.75" customHeight="1">
      <c r="A44" s="11" t="s">
        <v>23</v>
      </c>
      <c r="B44" s="12"/>
      <c r="C44" s="12"/>
      <c r="D44" s="12"/>
      <c r="E44" s="12"/>
      <c r="F44" s="13"/>
      <c r="G44" s="14">
        <f>F17-F20</f>
        <v>63817.219999999994</v>
      </c>
      <c r="H44" s="71"/>
      <c r="I44" s="3"/>
      <c r="J44" s="94"/>
      <c r="L44" s="98"/>
    </row>
    <row r="45" spans="1:10" ht="9" customHeight="1">
      <c r="A45" s="15"/>
      <c r="F45" s="16"/>
      <c r="G45" s="17"/>
      <c r="H45" s="71"/>
      <c r="I45" s="3"/>
      <c r="J45" s="3"/>
    </row>
    <row r="46" spans="1:12" ht="12.75">
      <c r="A46" s="79"/>
      <c r="B46" s="80" t="s">
        <v>12</v>
      </c>
      <c r="C46" s="80"/>
      <c r="D46" s="80"/>
      <c r="E46" s="80"/>
      <c r="F46" s="81"/>
      <c r="G46" s="84">
        <f>6221.61</f>
        <v>6221.61</v>
      </c>
      <c r="H46" s="68"/>
      <c r="I46" s="3"/>
      <c r="J46" s="94"/>
      <c r="L46" s="98"/>
    </row>
    <row r="47" spans="1:10" ht="12.75">
      <c r="A47" s="51"/>
      <c r="B47" s="55" t="s">
        <v>20</v>
      </c>
      <c r="C47" s="55"/>
      <c r="D47" s="55"/>
      <c r="E47" s="55"/>
      <c r="F47" s="9"/>
      <c r="G47" s="99">
        <v>26761.27</v>
      </c>
      <c r="H47" s="68"/>
      <c r="I47" s="3"/>
      <c r="J47" s="94"/>
    </row>
    <row r="48" spans="1:11" ht="12.75">
      <c r="A48" s="75"/>
      <c r="B48" s="82" t="s">
        <v>13</v>
      </c>
      <c r="C48" s="82"/>
      <c r="D48" s="82"/>
      <c r="E48" s="82"/>
      <c r="F48" s="83"/>
      <c r="G48" s="85">
        <v>30834.34</v>
      </c>
      <c r="H48" s="68"/>
      <c r="I48" s="3"/>
      <c r="J48" s="94"/>
      <c r="K48" s="98"/>
    </row>
    <row r="49" spans="1:11" ht="27" customHeight="1">
      <c r="A49" s="18"/>
      <c r="B49" s="18"/>
      <c r="C49" s="18"/>
      <c r="D49" s="18"/>
      <c r="E49" s="18"/>
      <c r="F49" s="18"/>
      <c r="G49" s="19"/>
      <c r="H49" s="68"/>
      <c r="I49" s="3"/>
      <c r="J49" s="94"/>
      <c r="K49" s="98"/>
    </row>
    <row r="50" spans="2:10" ht="43.5" customHeight="1">
      <c r="B50" s="108"/>
      <c r="C50" s="108"/>
      <c r="D50" s="65"/>
      <c r="E50" s="109"/>
      <c r="F50" s="108"/>
      <c r="H50" s="68"/>
      <c r="I50" s="3"/>
      <c r="J50" s="3"/>
    </row>
    <row r="51" spans="1:10" ht="12.75">
      <c r="A51" s="66"/>
      <c r="B51" s="104" t="s">
        <v>8</v>
      </c>
      <c r="C51" s="104"/>
      <c r="D51" s="65"/>
      <c r="E51" s="105" t="s">
        <v>38</v>
      </c>
      <c r="F51" s="104"/>
      <c r="H51" s="68"/>
      <c r="I51" s="3"/>
      <c r="J51" s="3"/>
    </row>
    <row r="52" spans="1:10" ht="12.75">
      <c r="A52" s="66"/>
      <c r="B52" s="104" t="s">
        <v>9</v>
      </c>
      <c r="C52" s="104"/>
      <c r="D52" s="65"/>
      <c r="E52" s="105" t="s">
        <v>39</v>
      </c>
      <c r="F52" s="104"/>
      <c r="H52" s="68"/>
      <c r="I52" s="3"/>
      <c r="J52" s="3"/>
    </row>
    <row r="53" spans="1:10" ht="12.75">
      <c r="A53" s="66"/>
      <c r="B53" s="66"/>
      <c r="C53" s="66"/>
      <c r="D53" s="66"/>
      <c r="E53" s="26"/>
      <c r="F53" s="26"/>
      <c r="H53" s="68"/>
      <c r="I53" s="3"/>
      <c r="J53" s="3"/>
    </row>
    <row r="54" spans="1:10" ht="12.75">
      <c r="A54" s="66"/>
      <c r="B54" s="66"/>
      <c r="C54" s="66"/>
      <c r="D54" s="66"/>
      <c r="E54" s="26"/>
      <c r="F54" s="26"/>
      <c r="H54" s="68"/>
      <c r="I54" s="3"/>
      <c r="J54" s="3"/>
    </row>
    <row r="55" spans="1:10" ht="12.75">
      <c r="A55" s="66"/>
      <c r="H55" s="68"/>
      <c r="I55" s="3"/>
      <c r="J55" s="3"/>
    </row>
    <row r="56" spans="1:10" ht="12.75">
      <c r="A56" s="66"/>
      <c r="H56" s="68"/>
      <c r="I56" s="3"/>
      <c r="J56" s="3"/>
    </row>
    <row r="57" spans="1:10" ht="12.75">
      <c r="A57" s="66"/>
      <c r="H57" s="68"/>
      <c r="I57" s="3"/>
      <c r="J57" s="3"/>
    </row>
    <row r="58" spans="1:10" ht="12.75">
      <c r="A58" s="66"/>
      <c r="H58" s="68"/>
      <c r="I58" s="3"/>
      <c r="J58" s="3"/>
    </row>
    <row r="59" spans="8:10" ht="12.75">
      <c r="H59" s="68"/>
      <c r="I59" s="3"/>
      <c r="J59" s="3"/>
    </row>
    <row r="60" spans="8:10" ht="12.75">
      <c r="H60" s="68"/>
      <c r="I60" s="3"/>
      <c r="J60" s="3"/>
    </row>
    <row r="61" spans="8:10" ht="12.75">
      <c r="H61" s="68"/>
      <c r="I61" s="3"/>
      <c r="J61" s="3"/>
    </row>
    <row r="62" spans="8:10" ht="12.75">
      <c r="H62" s="68"/>
      <c r="I62" s="3"/>
      <c r="J62" s="3"/>
    </row>
    <row r="63" spans="8:10" ht="12.75">
      <c r="H63" s="68"/>
      <c r="I63" s="3"/>
      <c r="J63" s="3"/>
    </row>
    <row r="64" spans="8:10" ht="12.75">
      <c r="H64" s="68"/>
      <c r="I64" s="3"/>
      <c r="J64" s="3"/>
    </row>
    <row r="65" spans="8:10" ht="12.75">
      <c r="H65" s="68"/>
      <c r="I65" s="3"/>
      <c r="J65" s="3"/>
    </row>
    <row r="66" spans="8:10" ht="12.75"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</sheetData>
  <sheetProtection/>
  <mergeCells count="8">
    <mergeCell ref="B51:C51"/>
    <mergeCell ref="E51:F51"/>
    <mergeCell ref="B52:C52"/>
    <mergeCell ref="E52:F52"/>
    <mergeCell ref="A1:F1"/>
    <mergeCell ref="A3:F3"/>
    <mergeCell ref="B50:C50"/>
    <mergeCell ref="E50:F5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2013-06-11T18:13:56Z</dcterms:modified>
  <cp:category/>
  <cp:version/>
  <cp:contentType/>
  <cp:contentStatus/>
</cp:coreProperties>
</file>