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ABRIL 2006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<sst xmlns="http://schemas.openxmlformats.org/spreadsheetml/2006/main" count="79" uniqueCount="57">
  <si>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DATA</t>
  </si>
  <si>
    <t>VALOR</t>
  </si>
  <si>
    <t>DEPÓSITO FUNDO DE MOBILIZAÇÃO</t>
  </si>
  <si>
    <t>TRANSPORTE COLETIVO</t>
  </si>
  <si>
    <t>ALIMENTAÇÃO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</si>
  <si>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</si>
  <si>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</si>
  <si>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</si>
  <si>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</si>
  <si>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</si>
  <si>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</si>
  <si>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</si>
  <si>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</si>
  <si>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DESPESAS DIVERSAS</t>
  </si>
  <si>
    <t>XEROX</t>
  </si>
  <si>
    <t>COMPLEMENTO PELO CAIXA</t>
  </si>
  <si>
    <t>MATERIAL DE CONSUMO</t>
  </si>
  <si>
    <t>HONORÁRIOS CONTÁBEIS</t>
  </si>
  <si>
    <t>TARIFA DE MANUTENÇÃO</t>
  </si>
  <si>
    <t>PÁGINA DA ADUNEB</t>
  </si>
  <si>
    <t>MATERIAL DE ESCRITÓRIO</t>
  </si>
  <si>
    <t>CH. 582</t>
  </si>
  <si>
    <t>CH. 586</t>
  </si>
  <si>
    <t>CH. 581</t>
  </si>
  <si>
    <t>CH. 585</t>
  </si>
  <si>
    <t>CH. 584</t>
  </si>
  <si>
    <t>TARIFA BANCÁRIA</t>
  </si>
  <si>
    <t>CH. 583</t>
  </si>
  <si>
    <t>CH. 587</t>
  </si>
  <si>
    <t>REPASSE ANDES</t>
  </si>
  <si>
    <t>MATERIAL DE LIMPEZA</t>
  </si>
  <si>
    <t>SOBRA TRANSPORTADA PARA CAIXA</t>
  </si>
  <si>
    <t>CH. 589</t>
  </si>
  <si>
    <t>UNIMED / NUTRICASH</t>
  </si>
  <si>
    <t>CH. 590</t>
  </si>
  <si>
    <t>TELEFONE / INTERNET</t>
  </si>
  <si>
    <t>CH. 588</t>
  </si>
  <si>
    <t>MANUTENÇÃO PÁGINA DA ADUNEB NA INTERNET</t>
  </si>
  <si>
    <t>DESPESAS DIVERSAS (vide abaixo em azul)</t>
  </si>
  <si>
    <t>ASSISTÊNCIA MÉDICA E AUX. ALIMENTAÇÃO FUNCIONÁRIOS</t>
  </si>
  <si>
    <t>TELEFONE + PROVEDOR  INTERNET</t>
  </si>
  <si>
    <t>RAZÃO ANALÍTICO DE ABRIL 2006</t>
  </si>
  <si>
    <t>HISTÓRICO</t>
  </si>
  <si>
    <t>CONFECÇÃO DE FAIXAS</t>
  </si>
  <si>
    <t>MATERIAIS DIVERSOS (vide NF em anexo)</t>
  </si>
  <si>
    <t>CONTA DE MANUTENÇÃO</t>
  </si>
  <si>
    <t>MATERIAL PARA ESCRITÓRIO (TINTA IMPRESSORA)</t>
  </si>
  <si>
    <t>PASSAGENS (DIREÇÃO)</t>
  </si>
  <si>
    <t>LIMPEZA CASA DO DOCENTE</t>
  </si>
  <si>
    <t>HONORÁRIOS DE ASSESSORIA JURÍDICA</t>
  </si>
  <si>
    <t>REPASSE ANDES (CONTRIBUIÇÃO MENSAL)</t>
  </si>
  <si>
    <t>SEDEX ANDES (DOCUMENTOS)</t>
  </si>
  <si>
    <t>TAXI (DIREÇÃO)</t>
  </si>
  <si>
    <t>ASSINATURA/ JORNAL A TARDE</t>
  </si>
  <si>
    <t>SALÁRIO/AUX. TRANSP./ENCARGOS/TINTA PARA IMPRESORA</t>
  </si>
  <si>
    <t>HONORÁRIOS ADVOCATÍCIOS</t>
  </si>
  <si>
    <t>LINHA TELEFÔNICA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</si>
</sst>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3" fontId="3" fillId="0" borderId="6" xfId="18" applyFont="1" applyBorder="1" applyAlignment="1">
      <alignment/>
    </xf>
    <xf numFmtId="43" fontId="4" fillId="0" borderId="7" xfId="18" applyFont="1" applyBorder="1" applyAlignment="1">
      <alignment/>
    </xf>
    <xf numFmtId="43" fontId="1" fillId="0" borderId="0" xfId="18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0" fontId="4" fillId="0" borderId="11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1" xfId="0" applyFont="1" applyFill="1" applyBorder="1" applyAlignment="1">
      <alignment/>
    </xf>
    <xf numFmtId="43" fontId="5" fillId="0" borderId="1" xfId="18" applyFont="1" applyBorder="1" applyAlignment="1">
      <alignment/>
    </xf>
    <xf numFmtId="43" fontId="1" fillId="0" borderId="1" xfId="18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12" xfId="18" applyFont="1" applyBorder="1" applyAlignment="1">
      <alignment/>
    </xf>
    <xf numFmtId="43" fontId="3" fillId="0" borderId="13" xfId="18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43" fontId="1" fillId="0" borderId="1" xfId="18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0" fillId="0" borderId="1" xfId="18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18" applyFont="1" applyBorder="1" applyAlignment="1">
      <alignment/>
    </xf>
    <xf numFmtId="43" fontId="0" fillId="0" borderId="0" xfId="18" applyFont="1" applyBorder="1" applyAlignment="1">
      <alignment horizontal="left"/>
    </xf>
    <xf numFmtId="43" fontId="5" fillId="0" borderId="1" xfId="18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43" fontId="1" fillId="0" borderId="0" xfId="18" applyFont="1" applyAlignment="1">
      <alignment/>
    </xf>
    <xf numFmtId="43" fontId="1" fillId="0" borderId="0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"/>
  <sheetViews>
    <sheetView tabSelected="1" zoomScale="85" zoomScaleNormal="85" workbookViewId="0" topLeftCell="A1">
      <selection activeCell="C24" sqref="C24:H24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84" t="s">
        <v>41</v>
      </c>
      <c r="D2" s="84"/>
      <c r="E2" s="84"/>
      <c r="F2" s="84"/>
      <c r="G2" s="84"/>
      <c r="H2" s="84"/>
      <c r="I2" s="84"/>
    </row>
    <row r="3" spans="3:9" ht="12.75">
      <c r="C3" s="59"/>
      <c r="D3" s="59"/>
      <c r="E3" s="59"/>
      <c r="F3" s="59"/>
      <c r="G3" s="59"/>
      <c r="H3" s="59"/>
      <c r="I3" s="59"/>
    </row>
    <row r="4" ht="12.75">
      <c r="A4" s="60" t="s">
        <v>45</v>
      </c>
    </row>
    <row r="5" spans="1:21" ht="12.75">
      <c r="A5" s="2" t="s">
        <v>0</v>
      </c>
      <c r="B5" s="2"/>
      <c r="C5" s="3" t="s">
        <v>42</v>
      </c>
      <c r="D5" s="4"/>
      <c r="E5" s="4"/>
      <c r="F5" s="4"/>
      <c r="G5" s="4"/>
      <c r="H5" s="5"/>
      <c r="I5" s="2"/>
      <c r="J5" s="29" t="s">
        <v>1</v>
      </c>
      <c r="L5" s="50"/>
      <c r="M5" s="50"/>
      <c r="N5" s="51"/>
      <c r="O5" s="51"/>
      <c r="P5" s="51"/>
      <c r="Q5" s="51"/>
      <c r="R5" s="51"/>
      <c r="S5" s="51"/>
      <c r="T5" s="18"/>
      <c r="U5" s="50"/>
    </row>
    <row r="6" spans="1:21" s="1" customFormat="1" ht="12.75">
      <c r="A6" s="40">
        <v>38812</v>
      </c>
      <c r="B6" s="39" t="s">
        <v>21</v>
      </c>
      <c r="C6" s="65" t="s">
        <v>37</v>
      </c>
      <c r="D6" s="66"/>
      <c r="E6" s="66"/>
      <c r="F6" s="66"/>
      <c r="G6" s="66"/>
      <c r="H6" s="67"/>
      <c r="I6" s="31"/>
      <c r="J6" s="41">
        <v>200</v>
      </c>
      <c r="L6" s="52"/>
      <c r="M6" s="33"/>
      <c r="N6" s="33"/>
      <c r="O6" s="33"/>
      <c r="P6" s="33"/>
      <c r="Q6" s="33"/>
      <c r="R6" s="33"/>
      <c r="S6" s="33"/>
      <c r="T6" s="33"/>
      <c r="U6" s="53"/>
    </row>
    <row r="7" spans="1:21" s="1" customFormat="1" ht="12.75">
      <c r="A7" s="40">
        <v>38812</v>
      </c>
      <c r="B7" s="39" t="s">
        <v>22</v>
      </c>
      <c r="C7" s="65" t="s">
        <v>38</v>
      </c>
      <c r="D7" s="66"/>
      <c r="E7" s="66"/>
      <c r="F7" s="66"/>
      <c r="G7" s="66"/>
      <c r="H7" s="67"/>
      <c r="I7" s="31"/>
      <c r="J7" s="41">
        <f>SUM(I8:I17)</f>
        <v>600</v>
      </c>
      <c r="L7" s="52"/>
      <c r="M7" s="33"/>
      <c r="N7" s="33"/>
      <c r="O7" s="33"/>
      <c r="P7" s="33"/>
      <c r="Q7" s="33"/>
      <c r="R7" s="33"/>
      <c r="S7" s="33"/>
      <c r="T7" s="53"/>
      <c r="U7" s="53"/>
    </row>
    <row r="8" spans="1:21" s="1" customFormat="1" ht="12.75">
      <c r="A8" s="40"/>
      <c r="B8" s="39"/>
      <c r="C8" s="78" t="s">
        <v>43</v>
      </c>
      <c r="D8" s="79"/>
      <c r="E8" s="79"/>
      <c r="F8" s="79"/>
      <c r="G8" s="79"/>
      <c r="H8" s="80"/>
      <c r="I8" s="30">
        <f>110+55+55</f>
        <v>220</v>
      </c>
      <c r="J8" s="41"/>
      <c r="L8" s="52"/>
      <c r="M8" s="33"/>
      <c r="N8" s="33"/>
      <c r="O8" s="33"/>
      <c r="P8" s="33"/>
      <c r="Q8" s="33"/>
      <c r="R8" s="33"/>
      <c r="S8" s="33"/>
      <c r="T8" s="53"/>
      <c r="U8" s="53"/>
    </row>
    <row r="9" spans="1:21" s="1" customFormat="1" ht="12.75">
      <c r="A9" s="40"/>
      <c r="B9" s="39"/>
      <c r="C9" s="78" t="s">
        <v>4</v>
      </c>
      <c r="D9" s="79"/>
      <c r="E9" s="79"/>
      <c r="F9" s="79"/>
      <c r="G9" s="79"/>
      <c r="H9" s="80"/>
      <c r="I9" s="30">
        <v>55</v>
      </c>
      <c r="J9" s="41"/>
      <c r="L9" s="52"/>
      <c r="M9" s="33"/>
      <c r="N9" s="33"/>
      <c r="O9" s="33"/>
      <c r="P9" s="33"/>
      <c r="Q9" s="33"/>
      <c r="R9" s="33"/>
      <c r="S9" s="33"/>
      <c r="T9" s="53"/>
      <c r="U9" s="53"/>
    </row>
    <row r="10" spans="1:21" s="1" customFormat="1" ht="12.75">
      <c r="A10" s="40"/>
      <c r="B10" s="39"/>
      <c r="C10" s="78" t="s">
        <v>46</v>
      </c>
      <c r="D10" s="79"/>
      <c r="E10" s="79"/>
      <c r="F10" s="79"/>
      <c r="G10" s="79"/>
      <c r="H10" s="80"/>
      <c r="I10" s="30">
        <v>173.4</v>
      </c>
      <c r="J10" s="41"/>
      <c r="L10" s="52"/>
      <c r="M10" s="33"/>
      <c r="N10" s="33"/>
      <c r="O10" s="33"/>
      <c r="P10" s="33"/>
      <c r="Q10" s="33"/>
      <c r="R10" s="33"/>
      <c r="S10" s="33"/>
      <c r="T10" s="53"/>
      <c r="U10" s="53"/>
    </row>
    <row r="11" spans="1:21" s="1" customFormat="1" ht="12.75">
      <c r="A11" s="40"/>
      <c r="B11" s="39"/>
      <c r="C11" s="78" t="s">
        <v>3</v>
      </c>
      <c r="D11" s="79"/>
      <c r="E11" s="79"/>
      <c r="F11" s="79"/>
      <c r="G11" s="79"/>
      <c r="H11" s="80"/>
      <c r="I11" s="30">
        <f>14+3.4+7</f>
        <v>24.4</v>
      </c>
      <c r="J11" s="41"/>
      <c r="L11" s="52"/>
      <c r="M11" s="33"/>
      <c r="N11" s="33"/>
      <c r="O11" s="33"/>
      <c r="P11" s="33"/>
      <c r="Q11" s="33"/>
      <c r="R11" s="33"/>
      <c r="S11" s="33"/>
      <c r="T11" s="53"/>
      <c r="U11" s="53"/>
    </row>
    <row r="12" spans="1:21" s="1" customFormat="1" ht="12.75">
      <c r="A12" s="40"/>
      <c r="B12" s="39"/>
      <c r="C12" s="78" t="s">
        <v>47</v>
      </c>
      <c r="D12" s="79"/>
      <c r="E12" s="79"/>
      <c r="F12" s="79"/>
      <c r="G12" s="79"/>
      <c r="H12" s="80"/>
      <c r="I12" s="30">
        <v>39.17</v>
      </c>
      <c r="J12" s="41"/>
      <c r="L12" s="52"/>
      <c r="M12" s="33"/>
      <c r="N12" s="33"/>
      <c r="O12" s="33"/>
      <c r="P12" s="33"/>
      <c r="Q12" s="33"/>
      <c r="R12" s="33"/>
      <c r="S12" s="33"/>
      <c r="T12" s="53"/>
      <c r="U12" s="53"/>
    </row>
    <row r="13" spans="1:21" s="1" customFormat="1" ht="12.75">
      <c r="A13" s="40"/>
      <c r="B13" s="39"/>
      <c r="C13" s="78" t="s">
        <v>14</v>
      </c>
      <c r="D13" s="79"/>
      <c r="E13" s="79"/>
      <c r="F13" s="79"/>
      <c r="G13" s="79"/>
      <c r="H13" s="80"/>
      <c r="I13" s="30">
        <v>0.65</v>
      </c>
      <c r="J13" s="41"/>
      <c r="L13" s="52"/>
      <c r="M13" s="33"/>
      <c r="N13" s="33"/>
      <c r="O13" s="33"/>
      <c r="P13" s="33"/>
      <c r="Q13" s="33"/>
      <c r="R13" s="33"/>
      <c r="S13" s="33"/>
      <c r="T13" s="53"/>
      <c r="U13" s="53"/>
    </row>
    <row r="14" spans="1:21" s="1" customFormat="1" ht="12.75">
      <c r="A14" s="40"/>
      <c r="B14" s="39"/>
      <c r="C14" s="78" t="s">
        <v>30</v>
      </c>
      <c r="D14" s="79"/>
      <c r="E14" s="79"/>
      <c r="F14" s="79"/>
      <c r="G14" s="79"/>
      <c r="H14" s="80"/>
      <c r="I14" s="30">
        <f>31.99</f>
        <v>31.99</v>
      </c>
      <c r="J14" s="41"/>
      <c r="L14" s="52"/>
      <c r="M14" s="33"/>
      <c r="N14" s="33"/>
      <c r="O14" s="33"/>
      <c r="P14" s="33"/>
      <c r="Q14" s="33"/>
      <c r="R14" s="33"/>
      <c r="S14" s="33"/>
      <c r="T14" s="53"/>
      <c r="U14" s="53"/>
    </row>
    <row r="15" spans="1:21" s="1" customFormat="1" ht="12.75">
      <c r="A15" s="40"/>
      <c r="B15" s="39"/>
      <c r="C15" s="78" t="s">
        <v>44</v>
      </c>
      <c r="D15" s="79"/>
      <c r="E15" s="79"/>
      <c r="F15" s="79"/>
      <c r="G15" s="79"/>
      <c r="H15" s="80"/>
      <c r="I15" s="30">
        <f>5+28.66</f>
        <v>33.66</v>
      </c>
      <c r="J15" s="41"/>
      <c r="L15" s="52"/>
      <c r="M15" s="33"/>
      <c r="N15" s="33"/>
      <c r="O15" s="33"/>
      <c r="P15" s="33"/>
      <c r="Q15" s="33"/>
      <c r="R15" s="33"/>
      <c r="S15" s="33"/>
      <c r="T15" s="53"/>
      <c r="U15" s="53"/>
    </row>
    <row r="16" spans="1:21" s="1" customFormat="1" ht="12.75">
      <c r="A16" s="40"/>
      <c r="B16" s="39"/>
      <c r="C16" s="78" t="s">
        <v>48</v>
      </c>
      <c r="D16" s="79"/>
      <c r="E16" s="79"/>
      <c r="F16" s="79"/>
      <c r="G16" s="79"/>
      <c r="H16" s="80"/>
      <c r="I16" s="30">
        <v>20</v>
      </c>
      <c r="J16" s="41"/>
      <c r="L16" s="52"/>
      <c r="M16" s="33"/>
      <c r="N16" s="33"/>
      <c r="O16" s="53"/>
      <c r="P16" s="33"/>
      <c r="Q16" s="33"/>
      <c r="R16" s="33"/>
      <c r="S16" s="33"/>
      <c r="T16" s="53"/>
      <c r="U16" s="53"/>
    </row>
    <row r="17" spans="1:21" s="1" customFormat="1" ht="12.75">
      <c r="A17" s="40"/>
      <c r="B17" s="39"/>
      <c r="C17" s="78" t="s">
        <v>31</v>
      </c>
      <c r="D17" s="79"/>
      <c r="E17" s="79"/>
      <c r="F17" s="79"/>
      <c r="G17" s="79"/>
      <c r="H17" s="80"/>
      <c r="I17" s="30">
        <v>1.73</v>
      </c>
      <c r="J17" s="41"/>
      <c r="L17" s="52"/>
      <c r="M17" s="33"/>
      <c r="N17" s="33"/>
      <c r="O17" s="53"/>
      <c r="P17" s="33"/>
      <c r="Q17" s="33"/>
      <c r="R17" s="33"/>
      <c r="S17" s="33"/>
      <c r="T17" s="53"/>
      <c r="U17" s="53"/>
    </row>
    <row r="18" spans="1:21" s="1" customFormat="1" ht="12.75">
      <c r="A18" s="40">
        <v>38813</v>
      </c>
      <c r="B18" s="39" t="s">
        <v>23</v>
      </c>
      <c r="C18" s="65" t="s">
        <v>49</v>
      </c>
      <c r="D18" s="66"/>
      <c r="E18" s="66"/>
      <c r="F18" s="66"/>
      <c r="G18" s="66"/>
      <c r="H18" s="67"/>
      <c r="I18" s="31"/>
      <c r="J18" s="41">
        <v>1440</v>
      </c>
      <c r="L18" s="52"/>
      <c r="M18" s="33"/>
      <c r="N18" s="33"/>
      <c r="O18" s="53"/>
      <c r="P18" s="33"/>
      <c r="Q18" s="33"/>
      <c r="R18" s="33"/>
      <c r="S18" s="33"/>
      <c r="T18" s="53"/>
      <c r="U18" s="53"/>
    </row>
    <row r="19" spans="1:21" s="7" customFormat="1" ht="12.75">
      <c r="A19" s="40">
        <v>38813</v>
      </c>
      <c r="B19" s="39" t="s">
        <v>24</v>
      </c>
      <c r="C19" s="65" t="s">
        <v>50</v>
      </c>
      <c r="D19" s="66"/>
      <c r="E19" s="66"/>
      <c r="F19" s="66"/>
      <c r="G19" s="66"/>
      <c r="H19" s="67"/>
      <c r="I19" s="6"/>
      <c r="J19" s="41">
        <v>1884.39</v>
      </c>
      <c r="L19" s="52"/>
      <c r="M19" s="33"/>
      <c r="N19" s="33"/>
      <c r="O19" s="53"/>
      <c r="P19" s="33"/>
      <c r="Q19" s="33"/>
      <c r="R19" s="33"/>
      <c r="S19" s="33"/>
      <c r="T19" s="53"/>
      <c r="U19" s="53"/>
    </row>
    <row r="20" spans="1:21" s="1" customFormat="1" ht="12.75">
      <c r="A20" s="40">
        <v>38814</v>
      </c>
      <c r="B20" s="39" t="s">
        <v>25</v>
      </c>
      <c r="C20" s="65" t="s">
        <v>2</v>
      </c>
      <c r="D20" s="66"/>
      <c r="E20" s="66"/>
      <c r="F20" s="66"/>
      <c r="G20" s="66"/>
      <c r="H20" s="67"/>
      <c r="I20" s="31"/>
      <c r="J20" s="41">
        <v>9421.93</v>
      </c>
      <c r="L20" s="52"/>
      <c r="M20" s="33"/>
      <c r="N20" s="33"/>
      <c r="O20" s="53"/>
      <c r="P20" s="33"/>
      <c r="Q20" s="33"/>
      <c r="R20" s="33"/>
      <c r="S20" s="33"/>
      <c r="T20" s="53"/>
      <c r="U20" s="53"/>
    </row>
    <row r="21" spans="1:15" s="1" customFormat="1" ht="12.75">
      <c r="A21" s="42">
        <v>38814</v>
      </c>
      <c r="B21" s="43"/>
      <c r="C21" s="81" t="s">
        <v>26</v>
      </c>
      <c r="D21" s="82"/>
      <c r="E21" s="82"/>
      <c r="F21" s="82"/>
      <c r="G21" s="82"/>
      <c r="H21" s="83"/>
      <c r="I21" s="31"/>
      <c r="J21" s="44">
        <v>4.15</v>
      </c>
      <c r="L21" s="45"/>
      <c r="M21" s="46"/>
      <c r="N21" s="48"/>
      <c r="O21" s="54"/>
    </row>
    <row r="22" spans="1:21" s="1" customFormat="1" ht="12.75">
      <c r="A22" s="40">
        <v>38817</v>
      </c>
      <c r="B22" s="39" t="s">
        <v>27</v>
      </c>
      <c r="C22" s="65" t="s">
        <v>17</v>
      </c>
      <c r="D22" s="66"/>
      <c r="E22" s="66"/>
      <c r="F22" s="66"/>
      <c r="G22" s="66"/>
      <c r="H22" s="67"/>
      <c r="I22" s="31"/>
      <c r="J22" s="41">
        <v>450</v>
      </c>
      <c r="L22" s="52"/>
      <c r="M22" s="33"/>
      <c r="N22" s="33"/>
      <c r="O22" s="53"/>
      <c r="P22" s="33"/>
      <c r="Q22" s="33"/>
      <c r="R22" s="33"/>
      <c r="S22" s="33"/>
      <c r="T22" s="53"/>
      <c r="U22" s="53"/>
    </row>
    <row r="23" spans="1:21" s="1" customFormat="1" ht="12.75">
      <c r="A23" s="40">
        <v>38818</v>
      </c>
      <c r="B23" s="39" t="s">
        <v>28</v>
      </c>
      <c r="C23" s="65" t="s">
        <v>38</v>
      </c>
      <c r="D23" s="66"/>
      <c r="E23" s="66"/>
      <c r="F23" s="66"/>
      <c r="G23" s="66"/>
      <c r="H23" s="67"/>
      <c r="I23" s="31"/>
      <c r="J23" s="41">
        <f>SUM(I24:I36)</f>
        <v>599.9999999999999</v>
      </c>
      <c r="L23" s="55"/>
      <c r="M23" s="33"/>
      <c r="N23" s="33"/>
      <c r="O23" s="53"/>
      <c r="P23" s="33"/>
      <c r="Q23" s="33"/>
      <c r="R23" s="33"/>
      <c r="S23" s="33"/>
      <c r="T23" s="53"/>
      <c r="U23" s="53"/>
    </row>
    <row r="24" spans="1:21" s="1" customFormat="1" ht="12.75">
      <c r="A24" s="40"/>
      <c r="B24" s="39"/>
      <c r="C24" s="78" t="s">
        <v>56</v>
      </c>
      <c r="D24" s="79"/>
      <c r="E24" s="79"/>
      <c r="F24" s="79"/>
      <c r="G24" s="79"/>
      <c r="H24" s="80"/>
      <c r="I24" s="49">
        <v>20.46</v>
      </c>
      <c r="J24" s="41"/>
      <c r="L24" s="52"/>
      <c r="M24" s="33"/>
      <c r="N24" s="33"/>
      <c r="O24" s="53"/>
      <c r="P24" s="33"/>
      <c r="Q24" s="33"/>
      <c r="R24" s="33"/>
      <c r="S24" s="33"/>
      <c r="T24" s="53"/>
      <c r="U24" s="53"/>
    </row>
    <row r="25" spans="1:21" s="1" customFormat="1" ht="12.75">
      <c r="A25" s="40"/>
      <c r="B25" s="39"/>
      <c r="C25" s="78" t="s">
        <v>16</v>
      </c>
      <c r="D25" s="79"/>
      <c r="E25" s="79"/>
      <c r="F25" s="79"/>
      <c r="G25" s="79"/>
      <c r="H25" s="80"/>
      <c r="I25" s="49">
        <f>11.04+3.29+20.62+10.44+16.73+10.8+4.5+3+3.8</f>
        <v>84.22</v>
      </c>
      <c r="J25" s="41"/>
      <c r="L25" s="52"/>
      <c r="M25" s="33"/>
      <c r="N25" s="33"/>
      <c r="O25" s="53"/>
      <c r="P25" s="33"/>
      <c r="Q25" s="33"/>
      <c r="R25" s="33"/>
      <c r="S25" s="33"/>
      <c r="T25" s="53"/>
      <c r="U25" s="53"/>
    </row>
    <row r="26" spans="1:21" s="1" customFormat="1" ht="12.75">
      <c r="A26" s="40"/>
      <c r="B26" s="39"/>
      <c r="C26" s="78" t="s">
        <v>51</v>
      </c>
      <c r="D26" s="79"/>
      <c r="E26" s="79"/>
      <c r="F26" s="79"/>
      <c r="G26" s="79"/>
      <c r="H26" s="80"/>
      <c r="I26" s="49">
        <v>41.5</v>
      </c>
      <c r="J26" s="41"/>
      <c r="L26" s="52"/>
      <c r="M26" s="33"/>
      <c r="N26" s="33"/>
      <c r="O26" s="53"/>
      <c r="P26" s="33"/>
      <c r="Q26" s="33"/>
      <c r="R26" s="33"/>
      <c r="S26" s="33"/>
      <c r="T26" s="53"/>
      <c r="U26" s="53"/>
    </row>
    <row r="27" spans="1:21" s="1" customFormat="1" ht="12.75">
      <c r="A27" s="40"/>
      <c r="B27" s="39"/>
      <c r="C27" s="78" t="s">
        <v>3</v>
      </c>
      <c r="D27" s="79"/>
      <c r="E27" s="79"/>
      <c r="F27" s="79"/>
      <c r="G27" s="79"/>
      <c r="H27" s="80"/>
      <c r="I27" s="49">
        <f>5+5+4</f>
        <v>14</v>
      </c>
      <c r="J27" s="41"/>
      <c r="L27" s="52"/>
      <c r="M27" s="33"/>
      <c r="N27" s="33"/>
      <c r="O27" s="53"/>
      <c r="P27" s="33"/>
      <c r="Q27" s="33"/>
      <c r="R27" s="33"/>
      <c r="S27" s="33"/>
      <c r="T27" s="53"/>
      <c r="U27" s="53"/>
    </row>
    <row r="28" spans="1:21" s="1" customFormat="1" ht="12.75">
      <c r="A28" s="40"/>
      <c r="B28" s="39"/>
      <c r="C28" s="78" t="s">
        <v>52</v>
      </c>
      <c r="D28" s="79"/>
      <c r="E28" s="79"/>
      <c r="F28" s="79"/>
      <c r="G28" s="79"/>
      <c r="H28" s="80"/>
      <c r="I28" s="49">
        <f>25+13.2+35</f>
        <v>73.2</v>
      </c>
      <c r="J28" s="41"/>
      <c r="L28" s="52"/>
      <c r="M28" s="33"/>
      <c r="N28" s="55"/>
      <c r="O28" s="55"/>
      <c r="P28" s="33"/>
      <c r="Q28" s="33"/>
      <c r="R28" s="33"/>
      <c r="S28" s="33"/>
      <c r="T28" s="53"/>
      <c r="U28" s="53"/>
    </row>
    <row r="29" spans="1:21" s="1" customFormat="1" ht="12.75">
      <c r="A29" s="40"/>
      <c r="B29" s="39"/>
      <c r="C29" s="78" t="s">
        <v>14</v>
      </c>
      <c r="D29" s="79"/>
      <c r="E29" s="79"/>
      <c r="F29" s="79"/>
      <c r="G29" s="79"/>
      <c r="H29" s="80"/>
      <c r="I29" s="49">
        <f>9.1+0.5+3.75+1.2</f>
        <v>14.549999999999999</v>
      </c>
      <c r="J29" s="41"/>
      <c r="L29" s="52"/>
      <c r="M29" s="33"/>
      <c r="N29" s="33"/>
      <c r="O29" s="33"/>
      <c r="P29" s="33"/>
      <c r="Q29" s="33"/>
      <c r="R29" s="33"/>
      <c r="S29" s="33"/>
      <c r="T29" s="53"/>
      <c r="U29" s="53"/>
    </row>
    <row r="30" spans="1:21" s="1" customFormat="1" ht="12.75">
      <c r="A30" s="40"/>
      <c r="B30" s="39"/>
      <c r="C30" s="78" t="s">
        <v>47</v>
      </c>
      <c r="D30" s="79"/>
      <c r="E30" s="79"/>
      <c r="F30" s="79"/>
      <c r="G30" s="79"/>
      <c r="H30" s="80"/>
      <c r="I30" s="49">
        <v>55</v>
      </c>
      <c r="J30" s="41"/>
      <c r="L30" s="52"/>
      <c r="M30" s="33"/>
      <c r="N30" s="33"/>
      <c r="O30" s="33"/>
      <c r="P30" s="33"/>
      <c r="Q30" s="33"/>
      <c r="R30" s="33"/>
      <c r="S30" s="33"/>
      <c r="T30" s="53"/>
      <c r="U30" s="53"/>
    </row>
    <row r="31" spans="1:21" s="1" customFormat="1" ht="12.75">
      <c r="A31" s="40"/>
      <c r="B31" s="39"/>
      <c r="C31" s="78" t="s">
        <v>20</v>
      </c>
      <c r="D31" s="79"/>
      <c r="E31" s="79"/>
      <c r="F31" s="79"/>
      <c r="G31" s="79"/>
      <c r="H31" s="80"/>
      <c r="I31" s="49">
        <f>19.9+5.5+15</f>
        <v>40.4</v>
      </c>
      <c r="J31" s="41"/>
      <c r="L31" s="52"/>
      <c r="M31" s="33"/>
      <c r="N31" s="33"/>
      <c r="O31" s="33"/>
      <c r="P31" s="33"/>
      <c r="Q31" s="33"/>
      <c r="R31" s="33"/>
      <c r="S31" s="33"/>
      <c r="T31" s="53"/>
      <c r="U31" s="53"/>
    </row>
    <row r="32" spans="1:21" s="1" customFormat="1" ht="12.75">
      <c r="A32" s="40"/>
      <c r="B32" s="39"/>
      <c r="C32" s="78" t="s">
        <v>53</v>
      </c>
      <c r="D32" s="79"/>
      <c r="E32" s="79"/>
      <c r="F32" s="79"/>
      <c r="G32" s="79"/>
      <c r="H32" s="80"/>
      <c r="I32" s="49">
        <v>28</v>
      </c>
      <c r="J32" s="41"/>
      <c r="L32" s="52"/>
      <c r="M32" s="33"/>
      <c r="N32" s="33"/>
      <c r="O32" s="33"/>
      <c r="P32" s="33"/>
      <c r="Q32" s="33"/>
      <c r="R32" s="33"/>
      <c r="S32" s="33"/>
      <c r="T32" s="53"/>
      <c r="U32" s="53"/>
    </row>
    <row r="33" spans="1:21" s="1" customFormat="1" ht="12.75">
      <c r="A33" s="40"/>
      <c r="B33" s="39"/>
      <c r="C33" s="78" t="s">
        <v>4</v>
      </c>
      <c r="D33" s="79"/>
      <c r="E33" s="79"/>
      <c r="F33" s="79"/>
      <c r="G33" s="79"/>
      <c r="H33" s="80"/>
      <c r="I33" s="49">
        <f>59.4+48.14+42.8+19.9+13.7+6</f>
        <v>189.93999999999997</v>
      </c>
      <c r="J33" s="41"/>
      <c r="L33" s="52"/>
      <c r="M33" s="33"/>
      <c r="N33" s="33"/>
      <c r="O33" s="33"/>
      <c r="P33" s="33"/>
      <c r="Q33" s="33"/>
      <c r="R33" s="33"/>
      <c r="S33" s="33"/>
      <c r="T33" s="53"/>
      <c r="U33" s="53"/>
    </row>
    <row r="34" spans="1:21" s="1" customFormat="1" ht="12.75">
      <c r="A34" s="40"/>
      <c r="B34" s="39"/>
      <c r="C34" s="78" t="s">
        <v>30</v>
      </c>
      <c r="D34" s="79"/>
      <c r="E34" s="79"/>
      <c r="F34" s="79"/>
      <c r="G34" s="79"/>
      <c r="H34" s="80"/>
      <c r="I34" s="49">
        <f>10.7+6.6</f>
        <v>17.299999999999997</v>
      </c>
      <c r="J34" s="41"/>
      <c r="L34" s="52"/>
      <c r="M34" s="33"/>
      <c r="N34" s="33"/>
      <c r="O34" s="33"/>
      <c r="P34" s="33"/>
      <c r="Q34" s="33"/>
      <c r="R34" s="33"/>
      <c r="S34" s="33"/>
      <c r="T34" s="53"/>
      <c r="U34" s="53"/>
    </row>
    <row r="35" spans="1:21" s="1" customFormat="1" ht="12.75">
      <c r="A35" s="40"/>
      <c r="B35" s="39"/>
      <c r="C35" s="78" t="s">
        <v>48</v>
      </c>
      <c r="D35" s="79"/>
      <c r="E35" s="79"/>
      <c r="F35" s="79"/>
      <c r="G35" s="79"/>
      <c r="H35" s="80"/>
      <c r="I35" s="49">
        <v>20</v>
      </c>
      <c r="J35" s="41"/>
      <c r="L35" s="52"/>
      <c r="M35" s="33"/>
      <c r="N35" s="33"/>
      <c r="O35" s="33"/>
      <c r="P35" s="33"/>
      <c r="Q35" s="33"/>
      <c r="R35" s="33"/>
      <c r="S35" s="33"/>
      <c r="T35" s="53"/>
      <c r="U35" s="53"/>
    </row>
    <row r="36" spans="1:21" s="1" customFormat="1" ht="12.75">
      <c r="A36" s="40"/>
      <c r="B36" s="39"/>
      <c r="C36" s="78" t="s">
        <v>31</v>
      </c>
      <c r="D36" s="79"/>
      <c r="E36" s="79"/>
      <c r="F36" s="79"/>
      <c r="G36" s="79"/>
      <c r="H36" s="80"/>
      <c r="I36" s="49">
        <v>1.43</v>
      </c>
      <c r="J36" s="41"/>
      <c r="L36" s="52"/>
      <c r="M36" s="33"/>
      <c r="N36" s="33"/>
      <c r="O36" s="33"/>
      <c r="P36" s="33"/>
      <c r="Q36" s="33"/>
      <c r="R36" s="33"/>
      <c r="S36" s="33"/>
      <c r="T36" s="53"/>
      <c r="U36" s="53"/>
    </row>
    <row r="37" spans="1:14" ht="12.75">
      <c r="A37" s="42">
        <v>38824</v>
      </c>
      <c r="B37" s="43"/>
      <c r="C37" s="81" t="s">
        <v>18</v>
      </c>
      <c r="D37" s="82"/>
      <c r="E37" s="82"/>
      <c r="F37" s="82"/>
      <c r="G37" s="82"/>
      <c r="H37" s="83"/>
      <c r="I37" s="6"/>
      <c r="J37" s="44">
        <v>15</v>
      </c>
      <c r="K37" s="36"/>
      <c r="L37" s="45"/>
      <c r="M37" s="46"/>
      <c r="N37" s="48"/>
    </row>
    <row r="38" spans="1:14" ht="12.75">
      <c r="A38" s="57">
        <v>38835</v>
      </c>
      <c r="B38" s="39" t="s">
        <v>36</v>
      </c>
      <c r="C38" s="39" t="s">
        <v>54</v>
      </c>
      <c r="D38" s="39"/>
      <c r="E38" s="39"/>
      <c r="F38" s="39"/>
      <c r="G38" s="39"/>
      <c r="H38" s="39"/>
      <c r="I38" s="31"/>
      <c r="J38" s="41">
        <f>125.2+406.67+1032.64+190.4+190.4+539.04+137.51+I39</f>
        <v>2620.1100000000006</v>
      </c>
      <c r="K38" s="47"/>
      <c r="L38" s="45"/>
      <c r="M38" s="46"/>
      <c r="N38" s="48"/>
    </row>
    <row r="39" spans="1:14" ht="12.75">
      <c r="A39" s="56"/>
      <c r="B39" s="43"/>
      <c r="C39" s="78" t="s">
        <v>15</v>
      </c>
      <c r="D39" s="79"/>
      <c r="E39" s="79"/>
      <c r="F39" s="79"/>
      <c r="G39" s="79"/>
      <c r="H39" s="80"/>
      <c r="I39" s="30">
        <v>-1.75</v>
      </c>
      <c r="J39" s="44"/>
      <c r="K39" s="47"/>
      <c r="L39" s="45"/>
      <c r="M39" s="46"/>
      <c r="N39" s="48"/>
    </row>
    <row r="40" spans="1:14" ht="12.75">
      <c r="A40" s="57">
        <v>38835</v>
      </c>
      <c r="B40" s="39" t="s">
        <v>32</v>
      </c>
      <c r="C40" s="64" t="s">
        <v>39</v>
      </c>
      <c r="D40" s="64"/>
      <c r="E40" s="64"/>
      <c r="F40" s="64"/>
      <c r="G40" s="64"/>
      <c r="H40" s="64"/>
      <c r="I40" s="31"/>
      <c r="J40" s="41">
        <f>89.85+141.95+296.01-0.01</f>
        <v>527.8</v>
      </c>
      <c r="K40" s="47"/>
      <c r="L40" s="45"/>
      <c r="M40" s="46"/>
      <c r="N40" s="48"/>
    </row>
    <row r="41" spans="1:14" ht="12.75">
      <c r="A41" s="57">
        <v>38835</v>
      </c>
      <c r="B41" s="39" t="s">
        <v>34</v>
      </c>
      <c r="C41" s="64" t="s">
        <v>40</v>
      </c>
      <c r="D41" s="64"/>
      <c r="E41" s="64"/>
      <c r="F41" s="64"/>
      <c r="G41" s="64"/>
      <c r="H41" s="64"/>
      <c r="I41" s="31"/>
      <c r="J41" s="41">
        <f>15+199.67+767.7</f>
        <v>982.37</v>
      </c>
      <c r="K41" s="47"/>
      <c r="L41" s="45"/>
      <c r="M41" s="46"/>
      <c r="N41" s="48"/>
    </row>
    <row r="42" spans="1:21" ht="12.75">
      <c r="A42" s="56"/>
      <c r="B42" s="43"/>
      <c r="C42" s="71"/>
      <c r="D42" s="71"/>
      <c r="E42" s="71"/>
      <c r="F42" s="71"/>
      <c r="G42" s="71"/>
      <c r="H42" s="71"/>
      <c r="I42" s="6"/>
      <c r="J42" s="44"/>
      <c r="K42" s="47"/>
      <c r="L42" s="45"/>
      <c r="M42" s="46"/>
      <c r="N42" s="46"/>
      <c r="O42" s="46"/>
      <c r="P42" s="46"/>
      <c r="Q42" s="46"/>
      <c r="R42" s="46"/>
      <c r="S42" s="46"/>
      <c r="T42" s="46"/>
      <c r="U42" s="48"/>
    </row>
    <row r="43" spans="1:10" ht="13.5" thickBot="1">
      <c r="A43" s="9" t="s">
        <v>5</v>
      </c>
      <c r="B43" s="10"/>
      <c r="C43" s="10"/>
      <c r="D43" s="10"/>
      <c r="E43" s="10"/>
      <c r="F43" s="10"/>
      <c r="G43" s="10"/>
      <c r="H43" s="10"/>
      <c r="I43" s="11"/>
      <c r="J43" s="12">
        <f>SUM(J6:J42)</f>
        <v>18745.75</v>
      </c>
    </row>
    <row r="44" ht="13.5" thickBot="1"/>
    <row r="45" spans="1:12" s="1" customFormat="1" ht="18.75" thickBot="1">
      <c r="A45" s="68" t="s">
        <v>6</v>
      </c>
      <c r="B45" s="69"/>
      <c r="C45" s="69"/>
      <c r="D45" s="69"/>
      <c r="E45" s="69"/>
      <c r="F45" s="69"/>
      <c r="G45" s="69"/>
      <c r="H45" s="69"/>
      <c r="I45" s="69"/>
      <c r="J45" s="70"/>
      <c r="L45" s="13"/>
    </row>
    <row r="46" spans="1:12" s="14" customFormat="1" ht="13.5" thickBot="1">
      <c r="A46"/>
      <c r="B46"/>
      <c r="C46"/>
      <c r="D46"/>
      <c r="E46"/>
      <c r="F46"/>
      <c r="G46"/>
      <c r="H46"/>
      <c r="I46"/>
      <c r="J46" s="1"/>
      <c r="L46" s="13"/>
    </row>
    <row r="47" spans="1:12" s="1" customFormat="1" ht="12.75">
      <c r="A47" s="15" t="s">
        <v>7</v>
      </c>
      <c r="B47" s="16"/>
      <c r="C47" s="16"/>
      <c r="D47" s="16"/>
      <c r="E47" s="16"/>
      <c r="F47" s="16"/>
      <c r="G47" s="16"/>
      <c r="H47" s="16"/>
      <c r="I47" s="16"/>
      <c r="J47" s="38">
        <v>9179.01</v>
      </c>
      <c r="L47" s="13"/>
    </row>
    <row r="48" spans="1:10" s="1" customFormat="1" ht="12.75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s="1" customFormat="1" ht="12.75">
      <c r="A49" s="20" t="s">
        <v>8</v>
      </c>
      <c r="B49" s="18"/>
      <c r="C49" s="18"/>
      <c r="D49" s="18"/>
      <c r="E49" s="18"/>
      <c r="F49" s="18"/>
      <c r="G49" s="18"/>
      <c r="H49" s="18"/>
      <c r="I49" s="18"/>
      <c r="J49" s="21">
        <f>18008.89+834.98</f>
        <v>18843.87</v>
      </c>
    </row>
    <row r="50" spans="1:10" s="22" customFormat="1" ht="12.75">
      <c r="A50" s="17"/>
      <c r="B50" s="18"/>
      <c r="C50" s="18"/>
      <c r="D50" s="18"/>
      <c r="E50" s="18"/>
      <c r="F50" s="18"/>
      <c r="G50" s="18"/>
      <c r="H50" s="18"/>
      <c r="I50" s="18"/>
      <c r="J50" s="19"/>
    </row>
    <row r="51" spans="1:11" s="22" customFormat="1" ht="12.75">
      <c r="A51" s="23" t="s">
        <v>9</v>
      </c>
      <c r="B51" s="18"/>
      <c r="C51" s="18"/>
      <c r="D51" s="18"/>
      <c r="E51" s="18"/>
      <c r="F51" s="18"/>
      <c r="G51" s="18"/>
      <c r="H51" s="18"/>
      <c r="I51" s="18"/>
      <c r="J51" s="24">
        <f>-J43</f>
        <v>-18745.75</v>
      </c>
      <c r="K51" s="25"/>
    </row>
    <row r="52" spans="1:10" s="22" customFormat="1" ht="13.5" thickBot="1">
      <c r="A52" s="9"/>
      <c r="B52" s="10"/>
      <c r="C52" s="10"/>
      <c r="D52" s="10"/>
      <c r="E52" s="10"/>
      <c r="F52" s="10"/>
      <c r="G52" s="10"/>
      <c r="H52" s="10"/>
      <c r="I52" s="10"/>
      <c r="J52" s="26"/>
    </row>
    <row r="53" spans="1:10" s="22" customFormat="1" ht="13.5" thickBot="1">
      <c r="A53" s="9" t="s">
        <v>10</v>
      </c>
      <c r="B53" s="10"/>
      <c r="C53" s="10"/>
      <c r="D53" s="10"/>
      <c r="E53" s="10"/>
      <c r="F53" s="10"/>
      <c r="G53" s="10"/>
      <c r="H53" s="10"/>
      <c r="I53" s="10"/>
      <c r="J53" s="27">
        <f>J47+J49+J51</f>
        <v>9277.129999999997</v>
      </c>
    </row>
    <row r="54" spans="1:10" s="22" customFormat="1" ht="13.5" thickBot="1">
      <c r="A54"/>
      <c r="B54"/>
      <c r="C54"/>
      <c r="D54"/>
      <c r="E54"/>
      <c r="F54"/>
      <c r="G54"/>
      <c r="H54"/>
      <c r="I54"/>
      <c r="J54" s="1"/>
    </row>
    <row r="55" spans="1:8" ht="13.5" thickBot="1">
      <c r="A55" s="75" t="s">
        <v>11</v>
      </c>
      <c r="B55" s="76"/>
      <c r="C55" s="76"/>
      <c r="D55" s="76"/>
      <c r="E55" s="76"/>
      <c r="F55" s="76"/>
      <c r="G55" s="76"/>
      <c r="H55" s="77"/>
    </row>
    <row r="56" spans="1:18" ht="12.75">
      <c r="A56" s="58" t="s">
        <v>21</v>
      </c>
      <c r="B56" s="72" t="s">
        <v>19</v>
      </c>
      <c r="C56" s="73"/>
      <c r="D56" s="73"/>
      <c r="E56" s="73"/>
      <c r="F56" s="73"/>
      <c r="G56" s="74"/>
      <c r="H56" s="41">
        <v>200</v>
      </c>
      <c r="I56" s="32"/>
      <c r="J56" s="8"/>
      <c r="K56" s="33"/>
      <c r="L56" s="33"/>
      <c r="M56" s="33"/>
      <c r="N56" s="33"/>
      <c r="O56" s="33"/>
      <c r="P56" s="33"/>
      <c r="Q56" s="13"/>
      <c r="R56" s="13"/>
    </row>
    <row r="57" spans="1:18" ht="13.5" customHeight="1">
      <c r="A57" s="39" t="s">
        <v>22</v>
      </c>
      <c r="B57" s="65" t="s">
        <v>13</v>
      </c>
      <c r="C57" s="66"/>
      <c r="D57" s="66"/>
      <c r="E57" s="66"/>
      <c r="F57" s="66"/>
      <c r="G57" s="67"/>
      <c r="H57" s="41">
        <v>600</v>
      </c>
      <c r="I57" s="32"/>
      <c r="J57" s="8"/>
      <c r="K57" s="8"/>
      <c r="L57" s="8"/>
      <c r="M57" s="8"/>
      <c r="N57" s="8"/>
      <c r="O57" s="8"/>
      <c r="P57" s="8"/>
      <c r="Q57" s="13"/>
      <c r="R57" s="13"/>
    </row>
    <row r="58" spans="1:18" ht="12.75">
      <c r="A58" s="39" t="s">
        <v>23</v>
      </c>
      <c r="B58" s="65" t="s">
        <v>55</v>
      </c>
      <c r="C58" s="66"/>
      <c r="D58" s="66"/>
      <c r="E58" s="66"/>
      <c r="F58" s="66"/>
      <c r="G58" s="67"/>
      <c r="H58" s="41">
        <v>1440</v>
      </c>
      <c r="I58" s="32"/>
      <c r="J58" s="8"/>
      <c r="K58" s="34"/>
      <c r="L58" s="8"/>
      <c r="M58" s="8"/>
      <c r="N58" s="8"/>
      <c r="O58" s="8"/>
      <c r="P58" s="8"/>
      <c r="Q58" s="13"/>
      <c r="R58" s="13"/>
    </row>
    <row r="59" spans="1:18" ht="12.75">
      <c r="A59" s="39" t="s">
        <v>24</v>
      </c>
      <c r="B59" s="65" t="s">
        <v>29</v>
      </c>
      <c r="C59" s="66"/>
      <c r="D59" s="66"/>
      <c r="E59" s="66"/>
      <c r="F59" s="66"/>
      <c r="G59" s="67"/>
      <c r="H59" s="41">
        <v>1884.39</v>
      </c>
      <c r="I59" s="35"/>
      <c r="J59" s="8"/>
      <c r="K59" s="35"/>
      <c r="L59" s="35"/>
      <c r="M59" s="35"/>
      <c r="N59" s="35"/>
      <c r="O59" s="35"/>
      <c r="P59" s="35"/>
      <c r="Q59" s="35"/>
      <c r="R59" s="35"/>
    </row>
    <row r="60" spans="1:8" ht="12.75">
      <c r="A60" s="39" t="s">
        <v>25</v>
      </c>
      <c r="B60" s="65" t="s">
        <v>2</v>
      </c>
      <c r="C60" s="66"/>
      <c r="D60" s="66"/>
      <c r="E60" s="66"/>
      <c r="F60" s="66"/>
      <c r="G60" s="67"/>
      <c r="H60" s="41">
        <v>9421.93</v>
      </c>
    </row>
    <row r="61" spans="1:8" ht="12.75">
      <c r="A61" s="39" t="s">
        <v>27</v>
      </c>
      <c r="B61" s="65" t="s">
        <v>17</v>
      </c>
      <c r="C61" s="66"/>
      <c r="D61" s="66"/>
      <c r="E61" s="66"/>
      <c r="F61" s="66"/>
      <c r="G61" s="67"/>
      <c r="H61" s="41">
        <v>450</v>
      </c>
    </row>
    <row r="62" spans="1:8" ht="12.75">
      <c r="A62" s="39" t="s">
        <v>28</v>
      </c>
      <c r="B62" s="65" t="s">
        <v>13</v>
      </c>
      <c r="C62" s="66"/>
      <c r="D62" s="66"/>
      <c r="E62" s="66"/>
      <c r="F62" s="66"/>
      <c r="G62" s="67"/>
      <c r="H62" s="41">
        <v>600</v>
      </c>
    </row>
    <row r="63" spans="1:8" ht="12.75">
      <c r="A63" s="39" t="s">
        <v>32</v>
      </c>
      <c r="B63" s="64" t="s">
        <v>33</v>
      </c>
      <c r="C63" s="64"/>
      <c r="D63" s="64"/>
      <c r="E63" s="64"/>
      <c r="F63" s="64"/>
      <c r="G63" s="64"/>
      <c r="H63" s="41">
        <f>89.85+141.95+296.01-0.01</f>
        <v>527.8</v>
      </c>
    </row>
    <row r="64" spans="1:8" ht="12.75">
      <c r="A64" s="39" t="s">
        <v>34</v>
      </c>
      <c r="B64" s="64" t="s">
        <v>35</v>
      </c>
      <c r="C64" s="64"/>
      <c r="D64" s="64"/>
      <c r="E64" s="64"/>
      <c r="F64" s="64"/>
      <c r="G64" s="64"/>
      <c r="H64" s="41">
        <f>15+199.67+767.7</f>
        <v>982.37</v>
      </c>
    </row>
    <row r="65" spans="1:8" ht="13.5" thickBot="1">
      <c r="A65" s="39" t="s">
        <v>32</v>
      </c>
      <c r="B65" s="64" t="s">
        <v>54</v>
      </c>
      <c r="C65" s="64"/>
      <c r="D65" s="64"/>
      <c r="E65" s="64"/>
      <c r="F65" s="64"/>
      <c r="G65" s="64"/>
      <c r="H65" s="41">
        <v>2620.11</v>
      </c>
    </row>
    <row r="66" spans="1:8" ht="13.5" thickBot="1">
      <c r="A66" s="61" t="s">
        <v>12</v>
      </c>
      <c r="B66" s="62"/>
      <c r="C66" s="62"/>
      <c r="D66" s="62"/>
      <c r="E66" s="62"/>
      <c r="F66" s="62"/>
      <c r="G66" s="63"/>
      <c r="H66" s="37">
        <f>SUM(H56:H65)</f>
        <v>18726.6</v>
      </c>
    </row>
    <row r="67" ht="12.75">
      <c r="G67" s="28"/>
    </row>
    <row r="68" ht="12.75">
      <c r="H68" s="28"/>
    </row>
  </sheetData>
  <mergeCells count="50">
    <mergeCell ref="C26:H26"/>
    <mergeCell ref="C2:I2"/>
    <mergeCell ref="C17:H17"/>
    <mergeCell ref="C6:H6"/>
    <mergeCell ref="C7:H7"/>
    <mergeCell ref="C12:H12"/>
    <mergeCell ref="C13:H13"/>
    <mergeCell ref="C14:H14"/>
    <mergeCell ref="C15:H15"/>
    <mergeCell ref="C8:H8"/>
    <mergeCell ref="C9:H9"/>
    <mergeCell ref="C10:H10"/>
    <mergeCell ref="C11:H11"/>
    <mergeCell ref="C24:H24"/>
    <mergeCell ref="C25:H25"/>
    <mergeCell ref="C21:H21"/>
    <mergeCell ref="C16:H16"/>
    <mergeCell ref="C22:H22"/>
    <mergeCell ref="C23:H23"/>
    <mergeCell ref="C18:H18"/>
    <mergeCell ref="C19:H19"/>
    <mergeCell ref="C20:H20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40:H40"/>
    <mergeCell ref="C41:H41"/>
    <mergeCell ref="C37:H37"/>
    <mergeCell ref="C39:H39"/>
    <mergeCell ref="B58:G58"/>
    <mergeCell ref="A45:J45"/>
    <mergeCell ref="B62:G62"/>
    <mergeCell ref="C42:H42"/>
    <mergeCell ref="B56:G56"/>
    <mergeCell ref="B57:G57"/>
    <mergeCell ref="A55:H55"/>
    <mergeCell ref="B59:G59"/>
    <mergeCell ref="B60:G60"/>
    <mergeCell ref="B61:G61"/>
    <mergeCell ref="A66:G66"/>
    <mergeCell ref="B63:G63"/>
    <mergeCell ref="B64:G64"/>
    <mergeCell ref="B65:G6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2006-07-26T14:01:01Z</cp:lastPrinted>
  <dcterms:created xsi:type="dcterms:W3CDTF">2006-02-20T12:19:53Z</dcterms:created>
  <dcterms:modified xsi:type="dcterms:W3CDTF">2007-10-03T12:42:56Z</dcterms:modified>
  <cp:category/>
  <cp:version/>
  <cp:contentType/>
  <cp:contentStatus/>
</cp:coreProperties>
</file>